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AUGUST 2025\ALOCARE\site\"/>
    </mc:Choice>
  </mc:AlternateContent>
  <xr:revisionPtr revIDLastSave="0" documentId="8_{448D2072-27EB-46CA-B44A-550E13A4F380}" xr6:coauthVersionLast="36" xr6:coauthVersionMax="36" xr10:uidLastSave="{00000000-0000-0000-0000-000000000000}"/>
  <bookViews>
    <workbookView xWindow="0" yWindow="0" windowWidth="28800" windowHeight="12225" xr2:uid="{ACE603C9-B17D-46C6-8F0A-8F3E6C8F1908}"/>
  </bookViews>
  <sheets>
    <sheet name="PET-C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E15" i="1"/>
  <c r="D15" i="1"/>
  <c r="K14" i="1"/>
  <c r="L14" i="1" s="1"/>
  <c r="K13" i="1"/>
  <c r="F13" i="1"/>
  <c r="G13" i="1" s="1"/>
  <c r="K12" i="1"/>
  <c r="F12" i="1"/>
  <c r="G12" i="1" s="1"/>
  <c r="K11" i="1"/>
  <c r="G11" i="1"/>
  <c r="F11" i="1"/>
  <c r="K10" i="1"/>
  <c r="F10" i="1"/>
  <c r="G10" i="1" s="1"/>
  <c r="K9" i="1"/>
  <c r="F9" i="1"/>
  <c r="G9" i="1" s="1"/>
  <c r="N15" i="1"/>
  <c r="M15" i="1"/>
  <c r="K8" i="1"/>
  <c r="F8" i="1"/>
  <c r="L9" i="1" l="1"/>
  <c r="L11" i="1"/>
  <c r="L13" i="1"/>
  <c r="F15" i="1"/>
  <c r="L12" i="1"/>
  <c r="L10" i="1"/>
  <c r="K15" i="1"/>
  <c r="G8" i="1"/>
  <c r="G15" i="1" s="1"/>
  <c r="J15" i="1"/>
  <c r="L8" i="1" l="1"/>
  <c r="L15" i="1" s="1"/>
</calcChain>
</file>

<file path=xl/sharedStrings.xml><?xml version="1.0" encoding="utf-8"?>
<sst xmlns="http://schemas.openxmlformats.org/spreadsheetml/2006/main" count="31" uniqueCount="25">
  <si>
    <t>PROGRAMUL NATIONAL DE PET-CT</t>
  </si>
  <si>
    <t xml:space="preserve">31.07.2025  VALORI DE CONTRACT PET-CT </t>
  </si>
  <si>
    <t>ALOCARE LUNA AUGUST  2025</t>
  </si>
  <si>
    <t xml:space="preserve">NR. CONTR </t>
  </si>
  <si>
    <t>TIP</t>
  </si>
  <si>
    <t>DENUMIRE FURNIZOR</t>
  </si>
  <si>
    <t>TRIM.I 2025</t>
  </si>
  <si>
    <t>TRIM.II 2025</t>
  </si>
  <si>
    <t>SEM.I 2025</t>
  </si>
  <si>
    <t>PP1</t>
  </si>
  <si>
    <t>PET</t>
  </si>
  <si>
    <t>AFFIDEA ROMÂNIA SRL</t>
  </si>
  <si>
    <t>PP2</t>
  </si>
  <si>
    <t xml:space="preserve"> MNT HEALTHCARE EUROPE SRL</t>
  </si>
  <si>
    <t>HG0007</t>
  </si>
  <si>
    <t>SANADOR SRL</t>
  </si>
  <si>
    <t>PP3</t>
  </si>
  <si>
    <t>SPITALUL COLENTINA</t>
  </si>
  <si>
    <t>PP4</t>
  </si>
  <si>
    <t>GLOBAL MEDICAL ULTRA</t>
  </si>
  <si>
    <t>PP5</t>
  </si>
  <si>
    <t>CDT PROVITA</t>
  </si>
  <si>
    <t>PP6</t>
  </si>
  <si>
    <t xml:space="preserve">INSTITUTUL ONCOLOGIC “PROF DR. ALEXANDRU TREISTOREANU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</si>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</sst>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l_e_i_-;\-* #,##0.00\ _l_e_i_-;_-* &quot;-&quot;??\ _l_e_i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/>
    <xf numFmtId="14" fontId="2" fillId="2" borderId="0" xfId="0" applyNumberFormat="1" applyFont="1" applyFill="1" applyAlignment="1">
      <alignment horizontal="center"/>
    </xf>
    <xf numFmtId="14" fontId="2" fillId="0" borderId="0" xfId="2" applyNumberFormat="1" applyFont="1" applyAlignment="1">
      <alignment horizontal="center"/>
    </xf>
    <xf numFmtId="49" fontId="2" fillId="2" borderId="0" xfId="3" applyNumberFormat="1" applyFont="1" applyFill="1"/>
    <xf numFmtId="0" fontId="3" fillId="2" borderId="1" xfId="1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 wrapText="1"/>
    </xf>
    <xf numFmtId="164" fontId="3" fillId="2" borderId="1" xfId="5" applyFont="1" applyFill="1" applyBorder="1"/>
    <xf numFmtId="0" fontId="3" fillId="0" borderId="1" xfId="4" applyFont="1" applyFill="1" applyBorder="1" applyAlignment="1">
      <alignment horizontal="center" wrapText="1"/>
    </xf>
    <xf numFmtId="164" fontId="3" fillId="2" borderId="0" xfId="5" applyFont="1" applyFill="1"/>
    <xf numFmtId="43" fontId="3" fillId="2" borderId="0" xfId="1" applyNumberFormat="1" applyFont="1" applyFill="1"/>
    <xf numFmtId="0" fontId="5" fillId="0" borderId="0" xfId="0" applyFont="1" applyAlignment="1">
      <alignment wrapText="1"/>
    </xf>
    <xf numFmtId="0" fontId="2" fillId="2" borderId="1" xfId="1" applyFont="1" applyFill="1" applyBorder="1" applyAlignment="1">
      <alignment horizontal="center"/>
    </xf>
    <xf numFmtId="0" fontId="2" fillId="2" borderId="1" xfId="4" applyFont="1" applyFill="1" applyBorder="1" applyAlignment="1">
      <alignment horizontal="center" wrapText="1"/>
    </xf>
    <xf numFmtId="164" fontId="2" fillId="2" borderId="1" xfId="5" applyFont="1" applyFill="1" applyBorder="1"/>
    <xf numFmtId="0" fontId="2" fillId="0" borderId="1" xfId="1" applyFont="1" applyFill="1" applyBorder="1" applyAlignment="1">
      <alignment horizontal="center" vertical="center" wrapText="1"/>
    </xf>
    <xf numFmtId="17" fontId="2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</cellXfs>
  <cellStyles count="6">
    <cellStyle name="Comma 16" xfId="5" xr:uid="{8FA886F9-B4F7-4FAD-ACD5-88F986E4066C}"/>
    <cellStyle name="Normal" xfId="0" builtinId="0"/>
    <cellStyle name="Normal 2 2 3" xfId="1" xr:uid="{BE62E73B-33CF-4250-BCF2-B53972827507}"/>
    <cellStyle name="Normal 4 2" xfId="3" xr:uid="{F1C1DFB0-D4D8-4E04-B21C-4D203B08EFDC}"/>
    <cellStyle name="Normal 5" xfId="2" xr:uid="{1B44586F-63C5-470E-99AC-96EFFB743D0B}"/>
    <cellStyle name="Normal_PLAFON RAPORTAT TRIM.II,III 2004 10" xfId="4" xr:uid="{B2D39E82-38E8-43A3-B57A-B41D748032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APRILIE%202025/REGULARIZARE/PNS/PET-CT/16.04.2025%20-%20VALORI%20CONTRACTE%20PET-CT%20DUPA%20REGULARIZARE%20LUNA%20MARTI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OCARE APR 2025"/>
      <sheetName val="NECONSUMAT MAR 2025"/>
      <sheetName val="REG MAR 2025"/>
      <sheetName val="TOTAL PET CT"/>
    </sheetNames>
    <sheetDataSet>
      <sheetData sheetId="0"/>
      <sheetData sheetId="1">
        <row r="9">
          <cell r="F9">
            <v>1480000</v>
          </cell>
        </row>
        <row r="10">
          <cell r="F10">
            <v>1480000</v>
          </cell>
        </row>
        <row r="11">
          <cell r="F11">
            <v>1340000</v>
          </cell>
        </row>
        <row r="12">
          <cell r="F12">
            <v>36000</v>
          </cell>
        </row>
        <row r="13">
          <cell r="F13">
            <v>228000</v>
          </cell>
        </row>
        <row r="14">
          <cell r="F14">
            <v>188000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5C3F2-6960-47BD-BE02-467E7F36FA32}">
  <dimension ref="A3:P23"/>
  <sheetViews>
    <sheetView tabSelected="1" workbookViewId="0">
      <selection activeCell="E22" sqref="E22"/>
    </sheetView>
  </sheetViews>
  <sheetFormatPr defaultRowHeight="16.5" x14ac:dyDescent="0.3"/>
  <cols>
    <col min="1" max="1" width="9.28515625" style="2" customWidth="1"/>
    <col min="2" max="2" width="7" style="2" customWidth="1"/>
    <col min="3" max="3" width="25.7109375" style="2" customWidth="1"/>
    <col min="4" max="4" width="16.85546875" style="2" customWidth="1"/>
    <col min="5" max="5" width="18.5703125" style="2" customWidth="1"/>
    <col min="6" max="6" width="16.7109375" style="2" customWidth="1"/>
    <col min="7" max="14" width="16.28515625" style="2" customWidth="1"/>
    <col min="15" max="16" width="13.42578125" style="2" bestFit="1" customWidth="1"/>
    <col min="17" max="16384" width="9.140625" style="2"/>
  </cols>
  <sheetData>
    <row r="3" spans="1:16" x14ac:dyDescent="0.3">
      <c r="A3" s="1" t="s">
        <v>0</v>
      </c>
      <c r="B3" s="1"/>
      <c r="C3" s="1"/>
      <c r="D3" s="1"/>
    </row>
    <row r="4" spans="1:16" x14ac:dyDescent="0.3">
      <c r="A4" s="3" t="s">
        <v>1</v>
      </c>
      <c r="B4" s="3"/>
      <c r="C4" s="3"/>
      <c r="D4" s="3"/>
    </row>
    <row r="5" spans="1:16" x14ac:dyDescent="0.3">
      <c r="A5" s="4" t="s">
        <v>2</v>
      </c>
      <c r="B5" s="4"/>
      <c r="C5" s="4"/>
      <c r="D5" s="4"/>
    </row>
    <row r="6" spans="1:16" x14ac:dyDescent="0.3">
      <c r="C6" s="5"/>
    </row>
    <row r="7" spans="1:16" s="18" customFormat="1" ht="33" x14ac:dyDescent="0.25">
      <c r="A7" s="16" t="s">
        <v>3</v>
      </c>
      <c r="B7" s="16" t="s">
        <v>4</v>
      </c>
      <c r="C7" s="16" t="s">
        <v>5</v>
      </c>
      <c r="D7" s="17">
        <v>45658</v>
      </c>
      <c r="E7" s="17">
        <v>45689</v>
      </c>
      <c r="F7" s="17">
        <v>45717</v>
      </c>
      <c r="G7" s="16" t="s">
        <v>6</v>
      </c>
      <c r="H7" s="17">
        <v>45748</v>
      </c>
      <c r="I7" s="17">
        <v>45778</v>
      </c>
      <c r="J7" s="17">
        <v>45809</v>
      </c>
      <c r="K7" s="17" t="s">
        <v>7</v>
      </c>
      <c r="L7" s="17" t="s">
        <v>8</v>
      </c>
      <c r="M7" s="17">
        <v>45839</v>
      </c>
      <c r="N7" s="17">
        <v>45870</v>
      </c>
    </row>
    <row r="8" spans="1:16" x14ac:dyDescent="0.3">
      <c r="A8" s="6" t="s">
        <v>9</v>
      </c>
      <c r="B8" s="6" t="s">
        <v>10</v>
      </c>
      <c r="C8" s="7" t="s">
        <v>11</v>
      </c>
      <c r="D8" s="8">
        <v>1156000</v>
      </c>
      <c r="E8" s="8">
        <v>1428000</v>
      </c>
      <c r="F8" s="8">
        <f>'[1]NECONSUMAT MAR 2025'!F9</f>
        <v>1480000</v>
      </c>
      <c r="G8" s="8">
        <f>D8+E8+F8</f>
        <v>4064000</v>
      </c>
      <c r="H8" s="8">
        <v>1408000</v>
      </c>
      <c r="I8" s="8">
        <v>1432000</v>
      </c>
      <c r="J8" s="8">
        <v>1376000</v>
      </c>
      <c r="K8" s="8">
        <f>H8+I8+J8</f>
        <v>4216000</v>
      </c>
      <c r="L8" s="8">
        <f>K8+G8</f>
        <v>8280000</v>
      </c>
      <c r="M8" s="8">
        <v>1828000</v>
      </c>
      <c r="N8" s="8">
        <v>1416000</v>
      </c>
    </row>
    <row r="9" spans="1:16" ht="33" x14ac:dyDescent="0.3">
      <c r="A9" s="6" t="s">
        <v>12</v>
      </c>
      <c r="B9" s="6" t="s">
        <v>10</v>
      </c>
      <c r="C9" s="7" t="s">
        <v>13</v>
      </c>
      <c r="D9" s="8">
        <v>1300000</v>
      </c>
      <c r="E9" s="8">
        <v>1296000</v>
      </c>
      <c r="F9" s="8">
        <f>'[1]NECONSUMAT MAR 2025'!F10</f>
        <v>1480000</v>
      </c>
      <c r="G9" s="8">
        <f t="shared" ref="G9:G13" si="0">D9+E9+F9</f>
        <v>4076000</v>
      </c>
      <c r="H9" s="8">
        <v>1392000</v>
      </c>
      <c r="I9" s="8">
        <v>1508000</v>
      </c>
      <c r="J9" s="8">
        <v>1500000</v>
      </c>
      <c r="K9" s="8">
        <f t="shared" ref="K9:K14" si="1">H9+I9+J9</f>
        <v>4400000</v>
      </c>
      <c r="L9" s="8">
        <f t="shared" ref="L9:L14" si="2">K9+G9</f>
        <v>8476000</v>
      </c>
      <c r="M9" s="8">
        <v>1484000</v>
      </c>
      <c r="N9" s="8">
        <v>1452000</v>
      </c>
    </row>
    <row r="10" spans="1:16" x14ac:dyDescent="0.3">
      <c r="A10" s="6" t="s">
        <v>14</v>
      </c>
      <c r="B10" s="6" t="s">
        <v>10</v>
      </c>
      <c r="C10" s="9" t="s">
        <v>15</v>
      </c>
      <c r="D10" s="8">
        <v>972000</v>
      </c>
      <c r="E10" s="8">
        <v>1220000</v>
      </c>
      <c r="F10" s="8">
        <f>'[1]NECONSUMAT MAR 2025'!F11</f>
        <v>1340000</v>
      </c>
      <c r="G10" s="8">
        <f t="shared" si="0"/>
        <v>3532000</v>
      </c>
      <c r="H10" s="8">
        <v>1292000</v>
      </c>
      <c r="I10" s="8">
        <v>1396000</v>
      </c>
      <c r="J10" s="8">
        <v>1364000</v>
      </c>
      <c r="K10" s="8">
        <f t="shared" si="1"/>
        <v>4052000</v>
      </c>
      <c r="L10" s="8">
        <f t="shared" si="2"/>
        <v>7584000</v>
      </c>
      <c r="M10" s="8">
        <v>1520000</v>
      </c>
      <c r="N10" s="8">
        <v>1300000</v>
      </c>
    </row>
    <row r="11" spans="1:16" x14ac:dyDescent="0.3">
      <c r="A11" s="6" t="s">
        <v>16</v>
      </c>
      <c r="B11" s="6" t="s">
        <v>10</v>
      </c>
      <c r="C11" s="7" t="s">
        <v>17</v>
      </c>
      <c r="D11" s="8">
        <v>36000</v>
      </c>
      <c r="E11" s="8">
        <v>60000</v>
      </c>
      <c r="F11" s="8">
        <f>'[1]NECONSUMAT MAR 2025'!F12</f>
        <v>36000</v>
      </c>
      <c r="G11" s="8">
        <f t="shared" si="0"/>
        <v>132000</v>
      </c>
      <c r="H11" s="8">
        <v>52000</v>
      </c>
      <c r="I11" s="8">
        <v>52000</v>
      </c>
      <c r="J11" s="8">
        <v>60000</v>
      </c>
      <c r="K11" s="8">
        <f t="shared" si="1"/>
        <v>164000</v>
      </c>
      <c r="L11" s="8">
        <f t="shared" si="2"/>
        <v>296000</v>
      </c>
      <c r="M11" s="8">
        <v>100000</v>
      </c>
      <c r="N11" s="8">
        <v>52000</v>
      </c>
    </row>
    <row r="12" spans="1:16" x14ac:dyDescent="0.3">
      <c r="A12" s="6" t="s">
        <v>18</v>
      </c>
      <c r="B12" s="6" t="s">
        <v>10</v>
      </c>
      <c r="C12" s="7" t="s">
        <v>19</v>
      </c>
      <c r="D12" s="8">
        <v>220000</v>
      </c>
      <c r="E12" s="8">
        <v>224000</v>
      </c>
      <c r="F12" s="8">
        <f>'[1]NECONSUMAT MAR 2025'!F13</f>
        <v>228000</v>
      </c>
      <c r="G12" s="8">
        <f t="shared" si="0"/>
        <v>672000</v>
      </c>
      <c r="H12" s="8">
        <v>352000</v>
      </c>
      <c r="I12" s="8">
        <v>280000</v>
      </c>
      <c r="J12" s="8">
        <v>472000</v>
      </c>
      <c r="K12" s="8">
        <f t="shared" si="1"/>
        <v>1104000</v>
      </c>
      <c r="L12" s="8">
        <f t="shared" si="2"/>
        <v>1776000</v>
      </c>
      <c r="M12" s="8">
        <v>444000</v>
      </c>
      <c r="N12" s="8">
        <v>304000</v>
      </c>
      <c r="O12" s="10"/>
      <c r="P12" s="11"/>
    </row>
    <row r="13" spans="1:16" x14ac:dyDescent="0.3">
      <c r="A13" s="6" t="s">
        <v>20</v>
      </c>
      <c r="B13" s="6" t="s">
        <v>10</v>
      </c>
      <c r="C13" s="7" t="s">
        <v>21</v>
      </c>
      <c r="D13" s="8">
        <v>168000</v>
      </c>
      <c r="E13" s="8">
        <v>168000</v>
      </c>
      <c r="F13" s="8">
        <f>'[1]NECONSUMAT MAR 2025'!F14</f>
        <v>188000</v>
      </c>
      <c r="G13" s="8">
        <f t="shared" si="0"/>
        <v>524000</v>
      </c>
      <c r="H13" s="8">
        <v>208000</v>
      </c>
      <c r="I13" s="8">
        <v>244000</v>
      </c>
      <c r="J13" s="8">
        <v>228000</v>
      </c>
      <c r="K13" s="8">
        <f t="shared" si="1"/>
        <v>680000</v>
      </c>
      <c r="L13" s="8">
        <f t="shared" si="2"/>
        <v>1204000</v>
      </c>
      <c r="M13" s="8">
        <v>340000</v>
      </c>
      <c r="N13" s="8">
        <v>208000</v>
      </c>
    </row>
    <row r="14" spans="1:16" ht="49.5" x14ac:dyDescent="0.3">
      <c r="A14" s="6" t="s">
        <v>22</v>
      </c>
      <c r="B14" s="6" t="s">
        <v>10</v>
      </c>
      <c r="C14" s="12" t="s">
        <v>23</v>
      </c>
      <c r="D14" s="8"/>
      <c r="E14" s="8"/>
      <c r="F14" s="8"/>
      <c r="G14" s="8"/>
      <c r="H14" s="8"/>
      <c r="I14" s="8"/>
      <c r="J14" s="8">
        <v>76000</v>
      </c>
      <c r="K14" s="8">
        <f t="shared" si="1"/>
        <v>76000</v>
      </c>
      <c r="L14" s="8">
        <f t="shared" si="2"/>
        <v>76000</v>
      </c>
      <c r="M14" s="8">
        <v>128000</v>
      </c>
      <c r="N14" s="8">
        <v>128000</v>
      </c>
    </row>
    <row r="15" spans="1:16" x14ac:dyDescent="0.3">
      <c r="A15" s="13"/>
      <c r="B15" s="13"/>
      <c r="C15" s="14" t="s">
        <v>24</v>
      </c>
      <c r="D15" s="15">
        <f t="shared" ref="D15:I15" si="3">SUM(D8:D13)</f>
        <v>3852000</v>
      </c>
      <c r="E15" s="15">
        <f t="shared" si="3"/>
        <v>4396000</v>
      </c>
      <c r="F15" s="15">
        <f t="shared" si="3"/>
        <v>4752000</v>
      </c>
      <c r="G15" s="15">
        <f t="shared" si="3"/>
        <v>13000000</v>
      </c>
      <c r="H15" s="15">
        <f t="shared" si="3"/>
        <v>4704000</v>
      </c>
      <c r="I15" s="15">
        <f t="shared" si="3"/>
        <v>4912000</v>
      </c>
      <c r="J15" s="15">
        <f>SUM(J8:J14)</f>
        <v>5076000</v>
      </c>
      <c r="K15" s="15">
        <f t="shared" ref="K15:N15" si="4">SUM(K8:K14)</f>
        <v>14692000</v>
      </c>
      <c r="L15" s="15">
        <f t="shared" si="4"/>
        <v>27692000</v>
      </c>
      <c r="M15" s="15">
        <f t="shared" si="4"/>
        <v>5844000</v>
      </c>
      <c r="N15" s="15">
        <f t="shared" si="4"/>
        <v>4860000</v>
      </c>
    </row>
    <row r="17" spans="5:12" x14ac:dyDescent="0.3">
      <c r="E17" s="11"/>
    </row>
    <row r="18" spans="5:12" x14ac:dyDescent="0.3">
      <c r="F18" s="11"/>
    </row>
    <row r="19" spans="5:12" x14ac:dyDescent="0.3">
      <c r="F19" s="11"/>
      <c r="L19" s="11"/>
    </row>
    <row r="20" spans="5:12" x14ac:dyDescent="0.3">
      <c r="K20" s="11"/>
    </row>
    <row r="21" spans="5:12" x14ac:dyDescent="0.3">
      <c r="F21" s="11"/>
    </row>
    <row r="22" spans="5:12" x14ac:dyDescent="0.3">
      <c r="F22" s="11"/>
    </row>
    <row r="23" spans="5:12" x14ac:dyDescent="0.3">
      <c r="K23" s="11"/>
      <c r="L23" s="11"/>
    </row>
  </sheetData>
  <mergeCells count="3"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PET-CT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2025-07-31T11:06:45Z</dcterms:created>
  <dcterms:modified xsi:type="dcterms:W3CDTF">2025-07-31T11:09:44Z</dcterms:modified>
</cp:coreProperties>
</file>